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13335" windowHeight="8970" activeTab="0"/>
  </bookViews>
  <sheets>
    <sheet name="Egyéni" sheetId="1" r:id="rId1"/>
    <sheet name="Váltó" sheetId="2" r:id="rId2"/>
    <sheet name="Segéd" sheetId="3" state="hidden" r:id="rId3"/>
  </sheets>
  <definedNames/>
  <calcPr fullCalcOnLoad="1"/>
</workbook>
</file>

<file path=xl/sharedStrings.xml><?xml version="1.0" encoding="utf-8"?>
<sst xmlns="http://schemas.openxmlformats.org/spreadsheetml/2006/main" count="164" uniqueCount="98">
  <si>
    <t>Kezdő</t>
  </si>
  <si>
    <t>Vég</t>
  </si>
  <si>
    <t>Kategória neve</t>
  </si>
  <si>
    <t>Magyarország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</si>
  <si>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</si>
  <si>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</si>
  <si>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</si>
  <si>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</si>
  <si>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</si>
  <si>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</si>
  <si>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</si>
  <si>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</si>
  <si>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</si>
  <si>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</si>
  <si>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</si>
  <si>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</si>
  <si>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</si>
  <si>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</si>
  <si>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</si>
  <si>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</si>
  <si>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</si>
  <si>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</si>
  <si>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</si>
  <si>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</si>
  <si>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Kategória</t>
  </si>
  <si>
    <t>Vezetéknév</t>
  </si>
  <si>
    <t>Keresztnév</t>
  </si>
  <si>
    <t>Születési év</t>
  </si>
  <si>
    <t>Egyesület rövid neve (9 betű):</t>
  </si>
  <si>
    <t>Egyesület neve:</t>
  </si>
  <si>
    <t>Ország:</t>
  </si>
  <si>
    <t>Egyesület kapcsolattartója:</t>
  </si>
  <si>
    <t>Kapcsolattartó telefonszáma:</t>
  </si>
  <si>
    <t>Kapcsolattarttó e-mail címe:</t>
  </si>
  <si>
    <t>1. korcsoport</t>
  </si>
  <si>
    <t xml:space="preserve">2. korcsoport </t>
  </si>
  <si>
    <t>3. korcsoport</t>
  </si>
  <si>
    <t>4. korcsoport</t>
  </si>
  <si>
    <t>5. korcsoport</t>
  </si>
  <si>
    <t>12. korcsoport</t>
  </si>
  <si>
    <t>11. korcsoport</t>
  </si>
  <si>
    <t>10. korcsoport</t>
  </si>
  <si>
    <t>9. korcsoport</t>
  </si>
  <si>
    <t>8. korcsoport</t>
  </si>
  <si>
    <t>7. korcsoport</t>
  </si>
  <si>
    <t>6. korcsoport</t>
  </si>
  <si>
    <t>12. age group</t>
  </si>
  <si>
    <t>11. age group</t>
  </si>
  <si>
    <t>10. age group</t>
  </si>
  <si>
    <t>9. age group</t>
  </si>
  <si>
    <t>8. age group</t>
  </si>
  <si>
    <t>7. age group</t>
  </si>
  <si>
    <t>6. age group</t>
  </si>
  <si>
    <t>5. age group</t>
  </si>
  <si>
    <t>4. age group</t>
  </si>
  <si>
    <t>3. age group</t>
  </si>
  <si>
    <t xml:space="preserve">2. age group </t>
  </si>
  <si>
    <t>1. age group</t>
  </si>
  <si>
    <t>Angolul</t>
  </si>
  <si>
    <t>I. Nemzetközi Szenior Úszóverseny</t>
  </si>
  <si>
    <t>Rajtok száma</t>
  </si>
  <si>
    <t>Verseny szám</t>
  </si>
  <si>
    <t>Nevezési idő</t>
  </si>
  <si>
    <t>Összesen</t>
  </si>
  <si>
    <t>Férfi</t>
  </si>
  <si>
    <t>Nő</t>
  </si>
  <si>
    <t>Neme (Férfi/Nő)</t>
  </si>
  <si>
    <t>-</t>
  </si>
  <si>
    <t>Százhalombatta, Kiss László Sportuszoda</t>
  </si>
  <si>
    <t>2012. december 8-9.</t>
  </si>
  <si>
    <t>Váltók száma</t>
  </si>
  <si>
    <t>100-119 év</t>
  </si>
  <si>
    <t>Rentka</t>
  </si>
  <si>
    <t>László Dr.</t>
  </si>
  <si>
    <t xml:space="preserve">Nagy </t>
  </si>
  <si>
    <t>Erzsébet Éva</t>
  </si>
  <si>
    <t>Debreceni Szenior Úszó Klub</t>
  </si>
  <si>
    <t>Debrecen</t>
  </si>
  <si>
    <t>Dr. Rentka László</t>
  </si>
  <si>
    <t>+36 30 742 52 44</t>
  </si>
  <si>
    <t>rentkaszenior1@gmail.com</t>
  </si>
  <si>
    <t xml:space="preserve">Batta </t>
  </si>
  <si>
    <t>Gyula Dr.</t>
  </si>
  <si>
    <t xml:space="preserve">Darnay </t>
  </si>
  <si>
    <t>Erika</t>
  </si>
  <si>
    <t>Miklós</t>
  </si>
  <si>
    <t>Attila</t>
  </si>
  <si>
    <t>00:48.00</t>
  </si>
  <si>
    <t>Szántó</t>
  </si>
  <si>
    <t>Endre</t>
  </si>
  <si>
    <t xml:space="preserve">Kovács </t>
  </si>
  <si>
    <t>Lukácsné</t>
  </si>
  <si>
    <t xml:space="preserve">Füzi </t>
  </si>
  <si>
    <t xml:space="preserve">László </t>
  </si>
  <si>
    <t>Kanizsa</t>
  </si>
  <si>
    <t>Gábor</t>
  </si>
  <si>
    <t>Hantó</t>
  </si>
  <si>
    <t>Ferencné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</si>
</sst>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0&quot; rajt&quot;"/>
    <numFmt numFmtId="166" formatCode="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5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 horizontal="center" vertical="center" wrapText="1"/>
    </xf>
    <xf numFmtId="166" fontId="35" fillId="0" borderId="12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164" fontId="19" fillId="33" borderId="25" xfId="0" applyNumberFormat="1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66" fontId="0" fillId="0" borderId="18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5" fontId="19" fillId="33" borderId="26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49" fontId="29" fillId="0" borderId="28" xfId="0" applyNumberFormat="1" applyFont="1" applyBorder="1" applyAlignment="1" applyProtection="1">
      <alignment horizontal="left" vertical="center"/>
      <protection locked="0"/>
    </xf>
    <xf numFmtId="49" fontId="29" fillId="0" borderId="14" xfId="0" applyNumberFormat="1" applyFont="1" applyBorder="1" applyAlignment="1" applyProtection="1">
      <alignment horizontal="left" vertical="center"/>
      <protection locked="0"/>
    </xf>
    <xf numFmtId="49" fontId="29" fillId="0" borderId="21" xfId="0" applyNumberFormat="1" applyFont="1" applyBorder="1" applyAlignment="1" applyProtection="1">
      <alignment horizontal="left" vertical="center"/>
      <protection locked="0"/>
    </xf>
    <xf numFmtId="0" fontId="35" fillId="0" borderId="16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49" fontId="30" fillId="0" borderId="29" xfId="43" applyNumberFormat="1" applyBorder="1" applyAlignment="1" applyProtection="1">
      <alignment horizontal="left" vertical="center"/>
      <protection locked="0"/>
    </xf>
    <xf numFmtId="49" fontId="29" fillId="0" borderId="10" xfId="0" applyNumberFormat="1" applyFont="1" applyBorder="1" applyAlignment="1" applyProtection="1">
      <alignment horizontal="left" vertical="center"/>
      <protection locked="0"/>
    </xf>
    <xf numFmtId="49" fontId="29" fillId="0" borderId="22" xfId="0" applyNumberFormat="1" applyFont="1" applyBorder="1" applyAlignment="1" applyProtection="1">
      <alignment horizontal="left" vertical="center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49" fontId="29" fillId="0" borderId="28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21" xfId="0" applyNumberFormat="1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5" fillId="0" borderId="38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49" fontId="29" fillId="0" borderId="40" xfId="0" applyNumberFormat="1" applyFont="1" applyBorder="1" applyAlignment="1" applyProtection="1">
      <alignment horizontal="left" vertical="center" wrapText="1"/>
      <protection locked="0"/>
    </xf>
    <xf numFmtId="49" fontId="29" fillId="0" borderId="41" xfId="0" applyNumberFormat="1" applyFont="1" applyBorder="1" applyAlignment="1" applyProtection="1">
      <alignment horizontal="left" vertical="center" wrapText="1"/>
      <protection locked="0"/>
    </xf>
    <xf numFmtId="49" fontId="29" fillId="0" borderId="39" xfId="0" applyNumberFormat="1" applyFont="1" applyBorder="1" applyAlignment="1" applyProtection="1">
      <alignment horizontal="left" vertical="center" wrapText="1"/>
      <protection locked="0"/>
    </xf>
    <xf numFmtId="0" fontId="35" fillId="0" borderId="42" xfId="0" applyFont="1" applyBorder="1" applyAlignment="1">
      <alignment horizontal="left" vertical="center" wrapText="1"/>
    </xf>
    <xf numFmtId="0" fontId="29" fillId="0" borderId="16" xfId="0" applyNumberFormat="1" applyFont="1" applyBorder="1" applyAlignment="1" applyProtection="1">
      <alignment horizontal="left" vertical="center" wrapText="1"/>
      <protection/>
    </xf>
    <xf numFmtId="0" fontId="29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43" xfId="0" applyFont="1" applyBorder="1" applyAlignment="1">
      <alignment horizontal="left" vertical="center"/>
    </xf>
    <xf numFmtId="49" fontId="29" fillId="0" borderId="15" xfId="0" applyNumberFormat="1" applyFont="1" applyBorder="1" applyAlignment="1" applyProtection="1">
      <alignment horizontal="center" vertical="center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center" vertical="center"/>
      <protection/>
    </xf>
    <xf numFmtId="0" fontId="35" fillId="0" borderId="43" xfId="0" applyFont="1" applyBorder="1" applyAlignment="1">
      <alignment horizontal="left" vertical="center" wrapText="1"/>
    </xf>
    <xf numFmtId="0" fontId="29" fillId="0" borderId="15" xfId="0" applyNumberFormat="1" applyFont="1" applyBorder="1" applyAlignment="1" applyProtection="1">
      <alignment horizontal="left" vertical="center" wrapText="1"/>
      <protection/>
    </xf>
    <xf numFmtId="0" fontId="29" fillId="0" borderId="14" xfId="0" applyNumberFormat="1" applyFont="1" applyBorder="1" applyAlignment="1" applyProtection="1">
      <alignment horizontal="left" vertical="center" wrapText="1"/>
      <protection/>
    </xf>
    <xf numFmtId="0" fontId="29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 vertical="center"/>
    </xf>
    <xf numFmtId="0" fontId="29" fillId="0" borderId="38" xfId="0" applyNumberFormat="1" applyFont="1" applyBorder="1" applyAlignment="1" applyProtection="1">
      <alignment horizontal="left" vertical="center" wrapText="1"/>
      <protection/>
    </xf>
    <xf numFmtId="0" fontId="29" fillId="0" borderId="41" xfId="0" applyNumberFormat="1" applyFont="1" applyBorder="1" applyAlignment="1" applyProtection="1">
      <alignment horizontal="left" vertical="center" wrapText="1"/>
      <protection/>
    </xf>
    <xf numFmtId="0" fontId="29" fillId="0" borderId="39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zoomScalePageLayoutView="0" workbookViewId="0" topLeftCell="A1">
      <selection activeCell="K28" sqref="J28:K28"/>
    </sheetView>
  </sheetViews>
  <sheetFormatPr defaultColWidth="9.140625" defaultRowHeight="15"/>
  <cols>
    <col min="1" max="1" width="4.140625" style="1" customWidth="1"/>
    <col min="2" max="2" width="24.421875" style="0" customWidth="1"/>
    <col min="3" max="3" width="18.28125" style="0" customWidth="1"/>
    <col min="4" max="4" width="11.57421875" style="5" bestFit="1" customWidth="1"/>
    <col min="5" max="5" width="13.28125" style="5" customWidth="1"/>
    <col min="6" max="6" width="11.57421875" style="1" customWidth="1"/>
    <col min="7" max="7" width="9.140625" style="1" customWidth="1"/>
    <col min="8" max="8" width="9.140625" style="5" customWidth="1"/>
    <col min="9" max="9" width="9.140625" style="11" customWidth="1"/>
    <col min="10" max="10" width="9.140625" style="5" customWidth="1"/>
    <col min="11" max="11" width="9.140625" style="11" customWidth="1"/>
    <col min="12" max="12" width="9.140625" style="5" customWidth="1"/>
    <col min="13" max="13" width="9.140625" style="11" customWidth="1"/>
    <col min="14" max="14" width="9.140625" style="5" customWidth="1"/>
    <col min="15" max="15" width="9.140625" style="11" customWidth="1"/>
    <col min="16" max="16" width="9.140625" style="5" customWidth="1"/>
    <col min="17" max="17" width="9.140625" style="11" customWidth="1"/>
    <col min="18" max="18" width="9.140625" style="5" customWidth="1"/>
    <col min="19" max="19" width="9.140625" style="11" customWidth="1"/>
    <col min="20" max="20" width="9.140625" style="5" customWidth="1"/>
    <col min="21" max="21" width="9.140625" style="11" customWidth="1"/>
    <col min="22" max="22" width="9.140625" style="5" customWidth="1"/>
    <col min="23" max="23" width="9.140625" style="11" customWidth="1"/>
    <col min="24" max="24" width="9.140625" style="5" customWidth="1"/>
    <col min="25" max="26" width="9.140625" style="11" customWidth="1"/>
  </cols>
  <sheetData>
    <row r="1" spans="1:6" ht="19.5" thickBot="1">
      <c r="A1" s="88" t="s">
        <v>59</v>
      </c>
      <c r="B1" s="89"/>
      <c r="C1" s="89"/>
      <c r="D1" s="89"/>
      <c r="E1" s="89"/>
      <c r="F1" s="90"/>
    </row>
    <row r="2" spans="1:6" ht="16.5" thickBot="1">
      <c r="A2" s="70" t="s">
        <v>68</v>
      </c>
      <c r="B2" s="71"/>
      <c r="C2" s="71"/>
      <c r="D2" s="71"/>
      <c r="E2" s="71"/>
      <c r="F2" s="72"/>
    </row>
    <row r="3" spans="1:6" ht="15.75" thickBot="1">
      <c r="A3" s="67" t="s">
        <v>69</v>
      </c>
      <c r="B3" s="68"/>
      <c r="C3" s="68"/>
      <c r="D3" s="68"/>
      <c r="E3" s="68"/>
      <c r="F3" s="69"/>
    </row>
    <row r="4" spans="1:6" ht="15">
      <c r="A4" s="91" t="s">
        <v>29</v>
      </c>
      <c r="B4" s="92"/>
      <c r="C4" s="93" t="s">
        <v>76</v>
      </c>
      <c r="D4" s="94"/>
      <c r="E4" s="94"/>
      <c r="F4" s="95"/>
    </row>
    <row r="5" spans="1:6" ht="15">
      <c r="A5" s="73" t="s">
        <v>28</v>
      </c>
      <c r="B5" s="74"/>
      <c r="C5" s="75" t="s">
        <v>77</v>
      </c>
      <c r="D5" s="76"/>
      <c r="E5" s="76"/>
      <c r="F5" s="77"/>
    </row>
    <row r="6" spans="1:6" ht="15">
      <c r="A6" s="83" t="s">
        <v>30</v>
      </c>
      <c r="B6" s="84"/>
      <c r="C6" s="85" t="s">
        <v>3</v>
      </c>
      <c r="D6" s="86"/>
      <c r="E6" s="86"/>
      <c r="F6" s="87"/>
    </row>
    <row r="7" spans="1:6" ht="15">
      <c r="A7" s="73" t="s">
        <v>31</v>
      </c>
      <c r="B7" s="74"/>
      <c r="C7" s="75" t="s">
        <v>78</v>
      </c>
      <c r="D7" s="76"/>
      <c r="E7" s="76"/>
      <c r="F7" s="77"/>
    </row>
    <row r="8" spans="1:6" ht="15">
      <c r="A8" s="73" t="s">
        <v>32</v>
      </c>
      <c r="B8" s="74"/>
      <c r="C8" s="75" t="s">
        <v>79</v>
      </c>
      <c r="D8" s="76"/>
      <c r="E8" s="76"/>
      <c r="F8" s="77"/>
    </row>
    <row r="9" spans="1:6" ht="15.75" thickBot="1">
      <c r="A9" s="78" t="s">
        <v>33</v>
      </c>
      <c r="B9" s="79"/>
      <c r="C9" s="80" t="s">
        <v>80</v>
      </c>
      <c r="D9" s="81"/>
      <c r="E9" s="81"/>
      <c r="F9" s="82"/>
    </row>
    <row r="10" ht="15.75" thickBot="1"/>
    <row r="11" spans="1:26" s="4" customFormat="1" ht="30" customHeight="1" thickBot="1">
      <c r="A11" s="21"/>
      <c r="B11" s="7" t="s">
        <v>25</v>
      </c>
      <c r="C11" s="7" t="s">
        <v>26</v>
      </c>
      <c r="D11" s="7" t="s">
        <v>27</v>
      </c>
      <c r="E11" s="7" t="s">
        <v>24</v>
      </c>
      <c r="F11" s="7" t="s">
        <v>66</v>
      </c>
      <c r="G11" s="8" t="s">
        <v>60</v>
      </c>
      <c r="H11" s="9" t="s">
        <v>61</v>
      </c>
      <c r="I11" s="22" t="s">
        <v>62</v>
      </c>
      <c r="J11" s="7" t="s">
        <v>61</v>
      </c>
      <c r="K11" s="22" t="s">
        <v>62</v>
      </c>
      <c r="L11" s="7" t="s">
        <v>61</v>
      </c>
      <c r="M11" s="22" t="s">
        <v>62</v>
      </c>
      <c r="N11" s="7" t="s">
        <v>61</v>
      </c>
      <c r="O11" s="22" t="s">
        <v>62</v>
      </c>
      <c r="P11" s="7" t="s">
        <v>61</v>
      </c>
      <c r="Q11" s="22" t="s">
        <v>62</v>
      </c>
      <c r="R11" s="7" t="s">
        <v>61</v>
      </c>
      <c r="S11" s="22" t="s">
        <v>62</v>
      </c>
      <c r="T11" s="7" t="s">
        <v>61</v>
      </c>
      <c r="U11" s="22" t="s">
        <v>62</v>
      </c>
      <c r="V11" s="7" t="s">
        <v>61</v>
      </c>
      <c r="W11" s="22" t="s">
        <v>62</v>
      </c>
      <c r="X11" s="7" t="s">
        <v>61</v>
      </c>
      <c r="Y11" s="23" t="s">
        <v>62</v>
      </c>
      <c r="Z11" s="12"/>
    </row>
    <row r="12" spans="1:25" ht="15">
      <c r="A12" s="19" t="s">
        <v>4</v>
      </c>
      <c r="B12" s="47" t="s">
        <v>72</v>
      </c>
      <c r="C12" s="48" t="s">
        <v>73</v>
      </c>
      <c r="D12" s="49">
        <v>1957</v>
      </c>
      <c r="E12" s="20" t="str">
        <f>IF(D12="","",VLOOKUP(D12,Segéd!$A$2:$D$13,3))</f>
        <v>7. korcsoport</v>
      </c>
      <c r="F12" s="36" t="s">
        <v>64</v>
      </c>
      <c r="G12" s="24">
        <f aca="true" t="shared" si="0" ref="G12:G31">IF(COUNTA(H12,J12,L12,N12,P12,R12,T12,V12,X12)=0,"",COUNTA(H12,J12,L12,N12,P12,R12,T12,V12,X12))</f>
        <v>7</v>
      </c>
      <c r="H12" s="54">
        <v>1</v>
      </c>
      <c r="I12" s="55">
        <v>0.0021412037037037038</v>
      </c>
      <c r="J12" s="49">
        <v>5</v>
      </c>
      <c r="K12" s="55">
        <v>0.0009259259259259259</v>
      </c>
      <c r="L12" s="49">
        <v>7</v>
      </c>
      <c r="M12" s="55">
        <v>0.00042824074074074075</v>
      </c>
      <c r="N12" s="49">
        <v>11</v>
      </c>
      <c r="O12" s="55">
        <v>0.0008449074074074075</v>
      </c>
      <c r="P12" s="49">
        <v>14</v>
      </c>
      <c r="Q12" s="55">
        <v>0.0022569444444444447</v>
      </c>
      <c r="R12" s="49">
        <v>18</v>
      </c>
      <c r="S12" s="55">
        <v>0.0009722222222222221</v>
      </c>
      <c r="T12" s="49">
        <v>22</v>
      </c>
      <c r="U12" s="55">
        <v>0.0008854166666666666</v>
      </c>
      <c r="V12" s="49"/>
      <c r="W12" s="55"/>
      <c r="X12" s="49"/>
      <c r="Y12" s="42"/>
    </row>
    <row r="13" spans="1:25" ht="15">
      <c r="A13" s="17" t="s">
        <v>5</v>
      </c>
      <c r="B13" s="50" t="s">
        <v>74</v>
      </c>
      <c r="C13" s="50" t="s">
        <v>75</v>
      </c>
      <c r="D13" s="51">
        <v>1986</v>
      </c>
      <c r="E13" s="16" t="str">
        <f>IF(D13="","",VLOOKUP(D13,Segéd!$A$2:$D$13,3))</f>
        <v>1. korcsoport</v>
      </c>
      <c r="F13" s="38" t="s">
        <v>65</v>
      </c>
      <c r="G13" s="25">
        <f>IF(COUNTA(H13,J13,L13,N13,P13,R13,T13,V13,X13)=0,"",COUNTA(H13,J13,L13,N13,P13,R13,T13,V13,X13))</f>
        <v>6</v>
      </c>
      <c r="H13" s="56">
        <v>2</v>
      </c>
      <c r="I13" s="57">
        <v>0.0020370370370370373</v>
      </c>
      <c r="J13" s="51">
        <v>8</v>
      </c>
      <c r="K13" s="57">
        <v>0.0004188657407407407</v>
      </c>
      <c r="L13" s="51">
        <v>10</v>
      </c>
      <c r="M13" s="57">
        <v>0.0008680555555555555</v>
      </c>
      <c r="N13" s="51">
        <v>17</v>
      </c>
      <c r="O13" s="57">
        <v>0.0009157407407407407</v>
      </c>
      <c r="P13" s="51">
        <v>19</v>
      </c>
      <c r="Q13" s="57">
        <v>0.0003877314814814815</v>
      </c>
      <c r="R13" s="51">
        <v>23</v>
      </c>
      <c r="S13" s="57">
        <v>0.0008815972222222223</v>
      </c>
      <c r="T13" s="51"/>
      <c r="U13" s="57"/>
      <c r="V13" s="51"/>
      <c r="W13" s="57"/>
      <c r="X13" s="51"/>
      <c r="Y13" s="44"/>
    </row>
    <row r="14" spans="1:25" ht="15">
      <c r="A14" s="17" t="s">
        <v>6</v>
      </c>
      <c r="B14" s="50" t="s">
        <v>81</v>
      </c>
      <c r="C14" s="50" t="s">
        <v>82</v>
      </c>
      <c r="D14" s="51">
        <v>1953</v>
      </c>
      <c r="E14" s="16" t="str">
        <f>IF(D14="","",VLOOKUP(D14,Segéd!$A$2:$D$13,3))</f>
        <v>7. korcsoport</v>
      </c>
      <c r="F14" s="38" t="s">
        <v>64</v>
      </c>
      <c r="G14" s="25">
        <f t="shared" si="0"/>
        <v>6</v>
      </c>
      <c r="H14" s="56">
        <v>1</v>
      </c>
      <c r="I14" s="57">
        <v>0.0027662037037037034</v>
      </c>
      <c r="J14" s="51">
        <v>5</v>
      </c>
      <c r="K14" s="57">
        <v>0.0011226851851851851</v>
      </c>
      <c r="L14" s="51">
        <v>9</v>
      </c>
      <c r="M14" s="57">
        <v>0.0009490740740740741</v>
      </c>
      <c r="N14" s="51">
        <v>14</v>
      </c>
      <c r="O14" s="57">
        <v>0.002546296296296296</v>
      </c>
      <c r="P14" s="51">
        <v>18</v>
      </c>
      <c r="Q14" s="57">
        <v>0.0012268518518518518</v>
      </c>
      <c r="R14" s="51">
        <v>20</v>
      </c>
      <c r="S14" s="57">
        <v>0.0004629629629629629</v>
      </c>
      <c r="T14" s="51"/>
      <c r="U14" s="57"/>
      <c r="V14" s="51"/>
      <c r="W14" s="57"/>
      <c r="X14" s="51"/>
      <c r="Y14" s="44"/>
    </row>
    <row r="15" spans="1:25" ht="15">
      <c r="A15" s="17" t="s">
        <v>7</v>
      </c>
      <c r="B15" s="50" t="s">
        <v>83</v>
      </c>
      <c r="C15" s="50" t="s">
        <v>84</v>
      </c>
      <c r="D15" s="51">
        <v>1957</v>
      </c>
      <c r="E15" s="16" t="str">
        <f>IF(D15="","",VLOOKUP(D15,Segéd!$A$2:$D$13,3))</f>
        <v>7. korcsoport</v>
      </c>
      <c r="F15" s="38" t="s">
        <v>65</v>
      </c>
      <c r="G15" s="25">
        <f t="shared" si="0"/>
        <v>4</v>
      </c>
      <c r="H15" s="56">
        <v>2</v>
      </c>
      <c r="I15" s="57">
        <v>0.003472222222222222</v>
      </c>
      <c r="J15" s="51">
        <v>10</v>
      </c>
      <c r="K15" s="57">
        <v>0.0013541666666666667</v>
      </c>
      <c r="L15" s="51">
        <v>17</v>
      </c>
      <c r="M15" s="57">
        <v>0.001412037037037037</v>
      </c>
      <c r="N15" s="51">
        <v>23</v>
      </c>
      <c r="O15" s="57">
        <v>0.0015046296296296294</v>
      </c>
      <c r="P15" s="51"/>
      <c r="Q15" s="57"/>
      <c r="R15" s="51"/>
      <c r="S15" s="57"/>
      <c r="T15" s="51"/>
      <c r="U15" s="57"/>
      <c r="V15" s="51"/>
      <c r="W15" s="57"/>
      <c r="X15" s="51"/>
      <c r="Y15" s="44"/>
    </row>
    <row r="16" spans="1:25" ht="15">
      <c r="A16" s="17" t="s">
        <v>8</v>
      </c>
      <c r="B16" s="50" t="s">
        <v>85</v>
      </c>
      <c r="C16" s="50" t="s">
        <v>86</v>
      </c>
      <c r="D16" s="51">
        <v>1956</v>
      </c>
      <c r="E16" s="16" t="str">
        <f>IF(D16="","",VLOOKUP(D16,Segéd!$A$2:$D$13,3))</f>
        <v>7. korcsoport</v>
      </c>
      <c r="F16" s="38" t="s">
        <v>64</v>
      </c>
      <c r="G16" s="25">
        <f t="shared" si="0"/>
        <v>6</v>
      </c>
      <c r="H16" s="56">
        <v>7</v>
      </c>
      <c r="I16" s="57">
        <v>0.0005555555555555556</v>
      </c>
      <c r="J16" s="51">
        <v>9</v>
      </c>
      <c r="K16" s="57">
        <v>0.0009259259259259259</v>
      </c>
      <c r="L16" s="51">
        <v>11</v>
      </c>
      <c r="M16" s="57">
        <v>0.001099537037037037</v>
      </c>
      <c r="N16" s="51">
        <v>16</v>
      </c>
      <c r="O16" s="57">
        <v>0.00042824074074074075</v>
      </c>
      <c r="P16" s="51">
        <v>18</v>
      </c>
      <c r="Q16" s="57">
        <v>0.001261574074074074</v>
      </c>
      <c r="R16" s="51">
        <v>20</v>
      </c>
      <c r="S16" s="57" t="s">
        <v>87</v>
      </c>
      <c r="T16" s="51"/>
      <c r="U16" s="57"/>
      <c r="V16" s="51"/>
      <c r="W16" s="57"/>
      <c r="X16" s="51"/>
      <c r="Y16" s="44"/>
    </row>
    <row r="17" spans="1:25" ht="15">
      <c r="A17" s="17" t="s">
        <v>9</v>
      </c>
      <c r="B17" s="50" t="s">
        <v>88</v>
      </c>
      <c r="C17" s="50" t="s">
        <v>89</v>
      </c>
      <c r="D17" s="51">
        <v>1936</v>
      </c>
      <c r="E17" s="16" t="str">
        <f>IF(D17="","",VLOOKUP(D17,Segéd!$A$2:$D$13,3))</f>
        <v>11. korcsoport</v>
      </c>
      <c r="F17" s="38" t="s">
        <v>64</v>
      </c>
      <c r="G17" s="25">
        <f t="shared" si="0"/>
        <v>8</v>
      </c>
      <c r="H17" s="56">
        <v>3</v>
      </c>
      <c r="I17" s="57">
        <v>0.000787037037037037</v>
      </c>
      <c r="J17" s="51">
        <v>5</v>
      </c>
      <c r="K17" s="57">
        <v>0.0016203703703703703</v>
      </c>
      <c r="L17" s="51">
        <v>7</v>
      </c>
      <c r="M17" s="57">
        <v>0.0008101851851851852</v>
      </c>
      <c r="N17" s="51">
        <v>9</v>
      </c>
      <c r="O17" s="57">
        <v>0.001365740740740741</v>
      </c>
      <c r="P17" s="51">
        <v>11</v>
      </c>
      <c r="Q17" s="57">
        <v>0.0016203703703703703</v>
      </c>
      <c r="R17" s="51">
        <v>14</v>
      </c>
      <c r="S17" s="57">
        <v>0.0042824074074074075</v>
      </c>
      <c r="T17" s="51">
        <v>16</v>
      </c>
      <c r="U17" s="57">
        <v>0.0006828703703703703</v>
      </c>
      <c r="V17" s="51">
        <v>20</v>
      </c>
      <c r="W17" s="57">
        <v>0.0008101851851851852</v>
      </c>
      <c r="X17" s="51"/>
      <c r="Y17" s="44"/>
    </row>
    <row r="18" spans="1:25" ht="15">
      <c r="A18" s="17" t="s">
        <v>10</v>
      </c>
      <c r="B18" s="50" t="s">
        <v>90</v>
      </c>
      <c r="C18" s="50" t="s">
        <v>91</v>
      </c>
      <c r="D18" s="51">
        <v>1935</v>
      </c>
      <c r="E18" s="16" t="str">
        <f>IF(D18="","",VLOOKUP(D18,Segéd!$A$2:$D$13,3))</f>
        <v>11. korcsoport</v>
      </c>
      <c r="F18" s="38" t="s">
        <v>65</v>
      </c>
      <c r="G18" s="25">
        <f t="shared" si="0"/>
        <v>5</v>
      </c>
      <c r="H18" s="56">
        <v>4</v>
      </c>
      <c r="I18" s="57">
        <v>0.0008680555555555555</v>
      </c>
      <c r="J18" s="51">
        <v>8</v>
      </c>
      <c r="K18" s="57">
        <v>0.0009259259259259259</v>
      </c>
      <c r="L18" s="51">
        <v>10</v>
      </c>
      <c r="M18" s="57">
        <v>0.0015046296296296294</v>
      </c>
      <c r="N18" s="51">
        <v>15</v>
      </c>
      <c r="O18" s="57">
        <v>0.0008101851851851852</v>
      </c>
      <c r="P18" s="51">
        <v>21</v>
      </c>
      <c r="Q18" s="57">
        <v>0.0016782407407407406</v>
      </c>
      <c r="R18" s="51"/>
      <c r="S18" s="57"/>
      <c r="T18" s="51"/>
      <c r="U18" s="57"/>
      <c r="V18" s="51"/>
      <c r="W18" s="57"/>
      <c r="X18" s="51"/>
      <c r="Y18" s="44"/>
    </row>
    <row r="19" spans="1:25" ht="15">
      <c r="A19" s="17" t="s">
        <v>11</v>
      </c>
      <c r="B19" s="50" t="s">
        <v>92</v>
      </c>
      <c r="C19" s="50" t="s">
        <v>93</v>
      </c>
      <c r="D19" s="51">
        <v>1973</v>
      </c>
      <c r="E19" s="16" t="str">
        <f>IF(D19="","",VLOOKUP(D19,Segéd!$A$2:$D$13,3))</f>
        <v>3. korcsoport</v>
      </c>
      <c r="F19" s="38" t="s">
        <v>64</v>
      </c>
      <c r="G19" s="25">
        <f t="shared" si="0"/>
        <v>2</v>
      </c>
      <c r="H19" s="56">
        <v>16</v>
      </c>
      <c r="I19" s="57">
        <v>0.00035879629629629635</v>
      </c>
      <c r="J19" s="51">
        <v>20</v>
      </c>
      <c r="K19" s="57">
        <v>0.0004166666666666667</v>
      </c>
      <c r="L19" s="51"/>
      <c r="M19" s="57"/>
      <c r="N19" s="51"/>
      <c r="O19" s="57"/>
      <c r="P19" s="51"/>
      <c r="Q19" s="57"/>
      <c r="R19" s="51"/>
      <c r="S19" s="57"/>
      <c r="T19" s="51"/>
      <c r="U19" s="57"/>
      <c r="V19" s="51"/>
      <c r="W19" s="57"/>
      <c r="X19" s="51"/>
      <c r="Y19" s="44"/>
    </row>
    <row r="20" spans="1:25" ht="15">
      <c r="A20" s="17" t="s">
        <v>12</v>
      </c>
      <c r="B20" s="50" t="s">
        <v>94</v>
      </c>
      <c r="C20" s="50" t="s">
        <v>95</v>
      </c>
      <c r="D20" s="51">
        <v>1963</v>
      </c>
      <c r="E20" s="16" t="str">
        <f>IF(D20="","",VLOOKUP(D20,Segéd!$A$2:$D$13,3))</f>
        <v>5. korcsoport</v>
      </c>
      <c r="F20" s="38" t="s">
        <v>64</v>
      </c>
      <c r="G20" s="25">
        <f t="shared" si="0"/>
        <v>2</v>
      </c>
      <c r="H20" s="56">
        <v>3</v>
      </c>
      <c r="I20" s="57">
        <v>0.00042824074074074075</v>
      </c>
      <c r="J20" s="51">
        <v>11</v>
      </c>
      <c r="K20" s="57">
        <v>0.0008564814814814815</v>
      </c>
      <c r="L20" s="51"/>
      <c r="M20" s="57"/>
      <c r="N20" s="51"/>
      <c r="O20" s="57"/>
      <c r="P20" s="51"/>
      <c r="Q20" s="57"/>
      <c r="R20" s="51"/>
      <c r="S20" s="57"/>
      <c r="T20" s="51"/>
      <c r="U20" s="57"/>
      <c r="V20" s="51"/>
      <c r="W20" s="57"/>
      <c r="X20" s="51"/>
      <c r="Y20" s="44"/>
    </row>
    <row r="21" spans="1:25" ht="15">
      <c r="A21" s="17" t="s">
        <v>13</v>
      </c>
      <c r="B21" s="50" t="s">
        <v>96</v>
      </c>
      <c r="C21" s="50" t="s">
        <v>97</v>
      </c>
      <c r="D21" s="51">
        <v>1944</v>
      </c>
      <c r="E21" s="16" t="str">
        <f>IF(D21="","",VLOOKUP(D21,Segéd!$A$2:$D$13,3))</f>
        <v>9. korcsoport</v>
      </c>
      <c r="F21" s="38" t="s">
        <v>65</v>
      </c>
      <c r="G21" s="25">
        <f t="shared" si="0"/>
        <v>4</v>
      </c>
      <c r="H21" s="56">
        <v>4</v>
      </c>
      <c r="I21" s="57">
        <v>0.0005787037037037038</v>
      </c>
      <c r="J21" s="51">
        <v>8</v>
      </c>
      <c r="K21" s="57">
        <v>0.0006712962962962962</v>
      </c>
      <c r="L21" s="51">
        <v>17</v>
      </c>
      <c r="M21" s="57">
        <v>0.0014467592592592594</v>
      </c>
      <c r="N21" s="51">
        <v>21</v>
      </c>
      <c r="O21" s="57">
        <v>0.001388888888888889</v>
      </c>
      <c r="P21" s="51"/>
      <c r="Q21" s="57"/>
      <c r="R21" s="51"/>
      <c r="S21" s="57"/>
      <c r="T21" s="51"/>
      <c r="U21" s="57"/>
      <c r="V21" s="51"/>
      <c r="W21" s="57"/>
      <c r="X21" s="51"/>
      <c r="Y21" s="44"/>
    </row>
    <row r="22" spans="1:25" ht="15">
      <c r="A22" s="17" t="s">
        <v>14</v>
      </c>
      <c r="B22" s="50"/>
      <c r="C22" s="50"/>
      <c r="D22" s="51"/>
      <c r="E22" s="16">
        <f>IF(D22="","",VLOOKUP(D22,Segéd!$A$2:$D$13,3))</f>
      </c>
      <c r="F22" s="38"/>
      <c r="G22" s="25">
        <f t="shared" si="0"/>
      </c>
      <c r="H22" s="56"/>
      <c r="I22" s="57"/>
      <c r="J22" s="51"/>
      <c r="K22" s="57"/>
      <c r="L22" s="51"/>
      <c r="M22" s="57"/>
      <c r="N22" s="51"/>
      <c r="O22" s="57"/>
      <c r="P22" s="51"/>
      <c r="Q22" s="57"/>
      <c r="R22" s="51"/>
      <c r="S22" s="57"/>
      <c r="T22" s="51"/>
      <c r="U22" s="57"/>
      <c r="V22" s="51"/>
      <c r="W22" s="57"/>
      <c r="X22" s="51"/>
      <c r="Y22" s="44"/>
    </row>
    <row r="23" spans="1:25" ht="15">
      <c r="A23" s="17" t="s">
        <v>15</v>
      </c>
      <c r="B23" s="50"/>
      <c r="C23" s="50"/>
      <c r="D23" s="51"/>
      <c r="E23" s="16">
        <f>IF(D23="","",VLOOKUP(D23,Segéd!$A$2:$D$13,3))</f>
      </c>
      <c r="F23" s="38"/>
      <c r="G23" s="25">
        <f t="shared" si="0"/>
      </c>
      <c r="H23" s="56"/>
      <c r="I23" s="57"/>
      <c r="J23" s="51"/>
      <c r="K23" s="57"/>
      <c r="L23" s="51"/>
      <c r="M23" s="57"/>
      <c r="N23" s="51"/>
      <c r="O23" s="57"/>
      <c r="P23" s="51"/>
      <c r="Q23" s="57"/>
      <c r="R23" s="51"/>
      <c r="S23" s="57"/>
      <c r="T23" s="51"/>
      <c r="U23" s="57"/>
      <c r="V23" s="51"/>
      <c r="W23" s="57"/>
      <c r="X23" s="51"/>
      <c r="Y23" s="44"/>
    </row>
    <row r="24" spans="1:25" ht="15">
      <c r="A24" s="17" t="s">
        <v>16</v>
      </c>
      <c r="B24" s="50"/>
      <c r="C24" s="50"/>
      <c r="D24" s="51"/>
      <c r="E24" s="16">
        <f>IF(D24="","",VLOOKUP(D24,Segéd!$A$2:$D$13,3))</f>
      </c>
      <c r="F24" s="38"/>
      <c r="G24" s="25">
        <f t="shared" si="0"/>
      </c>
      <c r="H24" s="56"/>
      <c r="I24" s="57"/>
      <c r="J24" s="51"/>
      <c r="K24" s="57"/>
      <c r="L24" s="51"/>
      <c r="M24" s="57"/>
      <c r="N24" s="51"/>
      <c r="O24" s="57"/>
      <c r="P24" s="51"/>
      <c r="Q24" s="57"/>
      <c r="R24" s="51"/>
      <c r="S24" s="57"/>
      <c r="T24" s="51"/>
      <c r="U24" s="57"/>
      <c r="V24" s="51"/>
      <c r="W24" s="57"/>
      <c r="X24" s="51"/>
      <c r="Y24" s="44"/>
    </row>
    <row r="25" spans="1:25" ht="15">
      <c r="A25" s="17" t="s">
        <v>17</v>
      </c>
      <c r="B25" s="50"/>
      <c r="C25" s="50"/>
      <c r="D25" s="51"/>
      <c r="E25" s="16">
        <f>IF(D25="","",VLOOKUP(D25,Segéd!$A$2:$D$13,3))</f>
      </c>
      <c r="F25" s="38"/>
      <c r="G25" s="25">
        <f t="shared" si="0"/>
      </c>
      <c r="H25" s="56"/>
      <c r="I25" s="57"/>
      <c r="J25" s="51"/>
      <c r="K25" s="57"/>
      <c r="L25" s="51"/>
      <c r="M25" s="57"/>
      <c r="N25" s="51"/>
      <c r="O25" s="57"/>
      <c r="P25" s="51"/>
      <c r="Q25" s="57"/>
      <c r="R25" s="51"/>
      <c r="S25" s="57"/>
      <c r="T25" s="51"/>
      <c r="U25" s="57"/>
      <c r="V25" s="51"/>
      <c r="W25" s="57"/>
      <c r="X25" s="51"/>
      <c r="Y25" s="44"/>
    </row>
    <row r="26" spans="1:25" ht="15">
      <c r="A26" s="17" t="s">
        <v>18</v>
      </c>
      <c r="B26" s="50"/>
      <c r="C26" s="50"/>
      <c r="D26" s="51"/>
      <c r="E26" s="16">
        <f>IF(D26="","",VLOOKUP(D26,Segéd!$A$2:$D$13,3))</f>
      </c>
      <c r="F26" s="38"/>
      <c r="G26" s="25">
        <f t="shared" si="0"/>
      </c>
      <c r="H26" s="56"/>
      <c r="I26" s="57"/>
      <c r="J26" s="51"/>
      <c r="K26" s="57"/>
      <c r="L26" s="51"/>
      <c r="M26" s="57"/>
      <c r="N26" s="51"/>
      <c r="O26" s="57"/>
      <c r="P26" s="51"/>
      <c r="Q26" s="57"/>
      <c r="R26" s="51"/>
      <c r="S26" s="57"/>
      <c r="T26" s="51"/>
      <c r="U26" s="57"/>
      <c r="V26" s="51"/>
      <c r="W26" s="57"/>
      <c r="X26" s="51"/>
      <c r="Y26" s="44"/>
    </row>
    <row r="27" spans="1:25" ht="15">
      <c r="A27" s="17" t="s">
        <v>19</v>
      </c>
      <c r="B27" s="50"/>
      <c r="C27" s="50"/>
      <c r="D27" s="51"/>
      <c r="E27" s="16">
        <f>IF(D27="","",VLOOKUP(D27,Segéd!$A$2:$D$13,3))</f>
      </c>
      <c r="F27" s="38"/>
      <c r="G27" s="25">
        <f t="shared" si="0"/>
      </c>
      <c r="H27" s="56"/>
      <c r="I27" s="57"/>
      <c r="J27" s="51"/>
      <c r="K27" s="57"/>
      <c r="L27" s="51"/>
      <c r="M27" s="57"/>
      <c r="N27" s="51"/>
      <c r="O27" s="57"/>
      <c r="P27" s="51"/>
      <c r="Q27" s="57"/>
      <c r="R27" s="51"/>
      <c r="S27" s="57"/>
      <c r="T27" s="51"/>
      <c r="U27" s="57"/>
      <c r="V27" s="51"/>
      <c r="W27" s="57"/>
      <c r="X27" s="51"/>
      <c r="Y27" s="44"/>
    </row>
    <row r="28" spans="1:25" ht="15">
      <c r="A28" s="17" t="s">
        <v>20</v>
      </c>
      <c r="B28" s="50"/>
      <c r="C28" s="50"/>
      <c r="D28" s="51"/>
      <c r="E28" s="16">
        <f>IF(D28="","",VLOOKUP(D28,Segéd!$A$2:$D$13,3))</f>
      </c>
      <c r="F28" s="38"/>
      <c r="G28" s="25">
        <f t="shared" si="0"/>
      </c>
      <c r="H28" s="56"/>
      <c r="I28" s="57"/>
      <c r="J28" s="51"/>
      <c r="K28" s="57"/>
      <c r="L28" s="51"/>
      <c r="M28" s="57"/>
      <c r="N28" s="51"/>
      <c r="O28" s="57"/>
      <c r="P28" s="51"/>
      <c r="Q28" s="57"/>
      <c r="R28" s="51"/>
      <c r="S28" s="57"/>
      <c r="T28" s="51"/>
      <c r="U28" s="57"/>
      <c r="V28" s="51"/>
      <c r="W28" s="57"/>
      <c r="X28" s="51"/>
      <c r="Y28" s="44"/>
    </row>
    <row r="29" spans="1:25" ht="15">
      <c r="A29" s="17" t="s">
        <v>21</v>
      </c>
      <c r="B29" s="50"/>
      <c r="C29" s="50"/>
      <c r="D29" s="51"/>
      <c r="E29" s="16">
        <f>IF(D29="","",VLOOKUP(D29,Segéd!$A$2:$D$13,3))</f>
      </c>
      <c r="F29" s="38"/>
      <c r="G29" s="25">
        <f t="shared" si="0"/>
      </c>
      <c r="H29" s="56"/>
      <c r="I29" s="57"/>
      <c r="J29" s="51"/>
      <c r="K29" s="57"/>
      <c r="L29" s="51"/>
      <c r="M29" s="57"/>
      <c r="N29" s="51"/>
      <c r="O29" s="57"/>
      <c r="P29" s="51"/>
      <c r="Q29" s="57"/>
      <c r="R29" s="51"/>
      <c r="S29" s="57"/>
      <c r="T29" s="51"/>
      <c r="U29" s="57"/>
      <c r="V29" s="51"/>
      <c r="W29" s="57"/>
      <c r="X29" s="51"/>
      <c r="Y29" s="44"/>
    </row>
    <row r="30" spans="1:25" ht="15">
      <c r="A30" s="17" t="s">
        <v>22</v>
      </c>
      <c r="B30" s="50"/>
      <c r="C30" s="50"/>
      <c r="D30" s="51"/>
      <c r="E30" s="16">
        <f>IF(D30="","",VLOOKUP(D30,Segéd!$A$2:$D$13,3))</f>
      </c>
      <c r="F30" s="38"/>
      <c r="G30" s="25">
        <f t="shared" si="0"/>
      </c>
      <c r="H30" s="56"/>
      <c r="I30" s="57"/>
      <c r="J30" s="51"/>
      <c r="K30" s="57"/>
      <c r="L30" s="51"/>
      <c r="M30" s="57"/>
      <c r="N30" s="51"/>
      <c r="O30" s="57"/>
      <c r="P30" s="51"/>
      <c r="Q30" s="57"/>
      <c r="R30" s="51"/>
      <c r="S30" s="57"/>
      <c r="T30" s="51"/>
      <c r="U30" s="57"/>
      <c r="V30" s="51"/>
      <c r="W30" s="57"/>
      <c r="X30" s="51"/>
      <c r="Y30" s="44"/>
    </row>
    <row r="31" spans="1:25" ht="15.75" thickBot="1">
      <c r="A31" s="18" t="s">
        <v>23</v>
      </c>
      <c r="B31" s="52"/>
      <c r="C31" s="52"/>
      <c r="D31" s="53"/>
      <c r="E31" s="6">
        <f>IF(D31="","",VLOOKUP(D31,Segéd!$A$2:$D$13,3))</f>
      </c>
      <c r="F31" s="40"/>
      <c r="G31" s="26">
        <f t="shared" si="0"/>
      </c>
      <c r="H31" s="58"/>
      <c r="I31" s="59"/>
      <c r="J31" s="53"/>
      <c r="K31" s="59"/>
      <c r="L31" s="53"/>
      <c r="M31" s="59"/>
      <c r="N31" s="53"/>
      <c r="O31" s="59"/>
      <c r="P31" s="53"/>
      <c r="Q31" s="59"/>
      <c r="R31" s="53"/>
      <c r="S31" s="59"/>
      <c r="T31" s="53"/>
      <c r="U31" s="59"/>
      <c r="V31" s="53"/>
      <c r="W31" s="59"/>
      <c r="X31" s="53"/>
      <c r="Y31" s="46"/>
    </row>
    <row r="32" ht="15.75" thickBot="1"/>
    <row r="33" spans="1:26" s="15" customFormat="1" ht="15.75" thickBot="1">
      <c r="A33" s="27"/>
      <c r="B33" s="63" t="s">
        <v>63</v>
      </c>
      <c r="C33" s="64"/>
      <c r="D33" s="62" t="s">
        <v>67</v>
      </c>
      <c r="E33" s="30" t="s">
        <v>64</v>
      </c>
      <c r="F33" s="29">
        <f>COUNTIF($F$12:$F$31,"=Férfi")</f>
        <v>6</v>
      </c>
      <c r="G33" s="60">
        <f>SUM(G12:G31)</f>
        <v>50</v>
      </c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4"/>
      <c r="T33" s="13"/>
      <c r="U33" s="14"/>
      <c r="V33" s="13"/>
      <c r="W33" s="14"/>
      <c r="X33" s="13"/>
      <c r="Y33" s="14"/>
      <c r="Z33" s="14"/>
    </row>
    <row r="34" spans="1:26" s="15" customFormat="1" ht="15.75" thickBot="1">
      <c r="A34" s="28"/>
      <c r="B34" s="65"/>
      <c r="C34" s="66"/>
      <c r="D34" s="61"/>
      <c r="E34" s="31" t="s">
        <v>65</v>
      </c>
      <c r="F34" s="29">
        <f>COUNTIF($F$12:$F$31,"=Nő")</f>
        <v>4</v>
      </c>
      <c r="G34" s="61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4"/>
      <c r="V34" s="13"/>
      <c r="W34" s="14"/>
      <c r="X34" s="13"/>
      <c r="Y34" s="14"/>
      <c r="Z34" s="14"/>
    </row>
  </sheetData>
  <sheetProtection password="CE0A" sheet="1" objects="1" scenarios="1" selectLockedCells="1"/>
  <mergeCells count="18">
    <mergeCell ref="C9:F9"/>
    <mergeCell ref="A6:B6"/>
    <mergeCell ref="C6:F6"/>
    <mergeCell ref="A1:F1"/>
    <mergeCell ref="A4:B4"/>
    <mergeCell ref="C4:F4"/>
    <mergeCell ref="A5:B5"/>
    <mergeCell ref="C5:F5"/>
    <mergeCell ref="G33:G34"/>
    <mergeCell ref="D33:D34"/>
    <mergeCell ref="B33:C34"/>
    <mergeCell ref="A3:F3"/>
    <mergeCell ref="A2:F2"/>
    <mergeCell ref="A7:B7"/>
    <mergeCell ref="C7:F7"/>
    <mergeCell ref="A8:B8"/>
    <mergeCell ref="C8:F8"/>
    <mergeCell ref="A9:B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E31" sqref="E31"/>
    </sheetView>
  </sheetViews>
  <sheetFormatPr defaultColWidth="9.140625" defaultRowHeight="15"/>
  <cols>
    <col min="1" max="1" width="3.57421875" style="0" bestFit="1" customWidth="1"/>
    <col min="2" max="2" width="25.7109375" style="0" customWidth="1"/>
    <col min="3" max="3" width="11.8515625" style="0" customWidth="1"/>
    <col min="4" max="4" width="12.421875" style="0" customWidth="1"/>
    <col min="5" max="5" width="10.8515625" style="0" customWidth="1"/>
  </cols>
  <sheetData>
    <row r="1" spans="1:15" ht="19.5" thickBot="1">
      <c r="A1" s="88" t="s">
        <v>59</v>
      </c>
      <c r="B1" s="89"/>
      <c r="C1" s="89"/>
      <c r="D1" s="89"/>
      <c r="E1" s="89"/>
      <c r="F1" s="90"/>
      <c r="G1" s="1"/>
      <c r="H1" s="5"/>
      <c r="I1" s="11"/>
      <c r="J1" s="5"/>
      <c r="K1" s="11"/>
      <c r="L1" s="5"/>
      <c r="M1" s="11"/>
      <c r="N1" s="5"/>
      <c r="O1" s="11"/>
    </row>
    <row r="2" spans="1:15" ht="16.5" thickBot="1">
      <c r="A2" s="70" t="s">
        <v>68</v>
      </c>
      <c r="B2" s="71"/>
      <c r="C2" s="71"/>
      <c r="D2" s="71"/>
      <c r="E2" s="71"/>
      <c r="F2" s="72"/>
      <c r="G2" s="1"/>
      <c r="H2" s="5"/>
      <c r="I2" s="11"/>
      <c r="J2" s="5"/>
      <c r="K2" s="11"/>
      <c r="L2" s="5"/>
      <c r="M2" s="11"/>
      <c r="N2" s="5"/>
      <c r="O2" s="11"/>
    </row>
    <row r="3" spans="1:15" ht="15.75" thickBot="1">
      <c r="A3" s="67" t="s">
        <v>69</v>
      </c>
      <c r="B3" s="68"/>
      <c r="C3" s="108"/>
      <c r="D3" s="108"/>
      <c r="E3" s="108"/>
      <c r="F3" s="109"/>
      <c r="G3" s="1"/>
      <c r="H3" s="5"/>
      <c r="I3" s="11"/>
      <c r="J3" s="5"/>
      <c r="K3" s="11"/>
      <c r="L3" s="5"/>
      <c r="M3" s="11"/>
      <c r="N3" s="5"/>
      <c r="O3" s="11"/>
    </row>
    <row r="4" spans="1:15" ht="15">
      <c r="A4" s="91" t="s">
        <v>29</v>
      </c>
      <c r="B4" s="110"/>
      <c r="C4" s="111" t="str">
        <f>IF(Egyéni!C4="","",Egyéni!C4)</f>
        <v>Debreceni Szenior Úszó Klub</v>
      </c>
      <c r="D4" s="112"/>
      <c r="E4" s="112"/>
      <c r="F4" s="113"/>
      <c r="G4" s="1"/>
      <c r="H4" s="5"/>
      <c r="I4" s="11"/>
      <c r="J4" s="5"/>
      <c r="K4" s="11"/>
      <c r="L4" s="5"/>
      <c r="M4" s="11"/>
      <c r="N4" s="5"/>
      <c r="O4" s="11"/>
    </row>
    <row r="5" spans="1:15" ht="15">
      <c r="A5" s="73" t="s">
        <v>28</v>
      </c>
      <c r="B5" s="104"/>
      <c r="C5" s="105" t="str">
        <f>IF(Egyéni!C5="","",Egyéni!C5)</f>
        <v>Debrecen</v>
      </c>
      <c r="D5" s="106"/>
      <c r="E5" s="106"/>
      <c r="F5" s="107"/>
      <c r="G5" s="1"/>
      <c r="H5" s="5"/>
      <c r="I5" s="11"/>
      <c r="J5" s="5"/>
      <c r="K5" s="11"/>
      <c r="L5" s="5"/>
      <c r="M5" s="11"/>
      <c r="N5" s="5"/>
      <c r="O5" s="11"/>
    </row>
    <row r="6" spans="1:15" ht="15">
      <c r="A6" s="83" t="s">
        <v>30</v>
      </c>
      <c r="B6" s="100"/>
      <c r="C6" s="101" t="s">
        <v>3</v>
      </c>
      <c r="D6" s="102"/>
      <c r="E6" s="102"/>
      <c r="F6" s="103"/>
      <c r="G6" s="1"/>
      <c r="H6" s="5"/>
      <c r="I6" s="11"/>
      <c r="J6" s="5"/>
      <c r="K6" s="11"/>
      <c r="L6" s="5"/>
      <c r="M6" s="11"/>
      <c r="N6" s="5"/>
      <c r="O6" s="11"/>
    </row>
    <row r="7" spans="1:15" ht="15">
      <c r="A7" s="73" t="s">
        <v>31</v>
      </c>
      <c r="B7" s="104"/>
      <c r="C7" s="105" t="str">
        <f>IF(Egyéni!C7="","",Egyéni!C7)</f>
        <v>Dr. Rentka László</v>
      </c>
      <c r="D7" s="106"/>
      <c r="E7" s="106"/>
      <c r="F7" s="107"/>
      <c r="G7" s="1"/>
      <c r="H7" s="5"/>
      <c r="I7" s="11"/>
      <c r="J7" s="5"/>
      <c r="K7" s="11"/>
      <c r="L7" s="5"/>
      <c r="M7" s="11"/>
      <c r="N7" s="5"/>
      <c r="O7" s="11"/>
    </row>
    <row r="8" spans="1:15" ht="15">
      <c r="A8" s="73" t="s">
        <v>32</v>
      </c>
      <c r="B8" s="104"/>
      <c r="C8" s="105" t="str">
        <f>IF(Egyéni!C8="","",Egyéni!C8)</f>
        <v>+36 30 742 52 44</v>
      </c>
      <c r="D8" s="106"/>
      <c r="E8" s="106"/>
      <c r="F8" s="107"/>
      <c r="G8" s="1"/>
      <c r="H8" s="5"/>
      <c r="I8" s="11"/>
      <c r="J8" s="5"/>
      <c r="K8" s="11"/>
      <c r="L8" s="5"/>
      <c r="M8" s="11"/>
      <c r="N8" s="5"/>
      <c r="O8" s="11"/>
    </row>
    <row r="9" spans="1:15" ht="15.75" thickBot="1">
      <c r="A9" s="78" t="s">
        <v>33</v>
      </c>
      <c r="B9" s="96"/>
      <c r="C9" s="97" t="str">
        <f>IF(Egyéni!C9="","",Egyéni!C9)</f>
        <v>rentkaszenior1@gmail.com</v>
      </c>
      <c r="D9" s="98"/>
      <c r="E9" s="98"/>
      <c r="F9" s="99"/>
      <c r="G9" s="1"/>
      <c r="H9" s="5"/>
      <c r="I9" s="11"/>
      <c r="J9" s="5"/>
      <c r="K9" s="11"/>
      <c r="L9" s="5"/>
      <c r="M9" s="11"/>
      <c r="N9" s="5"/>
      <c r="O9" s="11"/>
    </row>
    <row r="10" spans="1:15" ht="15.75" thickBot="1">
      <c r="A10" s="1"/>
      <c r="D10" s="5"/>
      <c r="E10" s="5"/>
      <c r="F10" s="1"/>
      <c r="G10" s="1"/>
      <c r="H10" s="5"/>
      <c r="I10" s="11"/>
      <c r="J10" s="5"/>
      <c r="K10" s="11"/>
      <c r="L10" s="5"/>
      <c r="M10" s="11"/>
      <c r="N10" s="5"/>
      <c r="O10" s="11"/>
    </row>
    <row r="11" spans="1:12" ht="30.75" thickBot="1">
      <c r="A11" s="21"/>
      <c r="B11" s="9" t="s">
        <v>24</v>
      </c>
      <c r="C11" s="7" t="s">
        <v>66</v>
      </c>
      <c r="D11" s="8" t="s">
        <v>70</v>
      </c>
      <c r="E11" s="21" t="s">
        <v>61</v>
      </c>
      <c r="F11" s="23" t="s">
        <v>62</v>
      </c>
      <c r="G11" s="10"/>
      <c r="H11" s="32"/>
      <c r="I11" s="10"/>
      <c r="J11" s="32"/>
      <c r="K11" s="10"/>
      <c r="L11" s="32"/>
    </row>
    <row r="12" spans="1:12" ht="15">
      <c r="A12" s="19" t="s">
        <v>4</v>
      </c>
      <c r="B12" s="35" t="s">
        <v>71</v>
      </c>
      <c r="C12" s="36" t="s">
        <v>64</v>
      </c>
      <c r="D12" s="24">
        <f>IF(COUNTA(E12,G12,I12,K12,M12,O12,Q12,S12,U12)=0,"",COUNTA(E12,G12,I12,K12,M12,O12,Q12,S12,U12))</f>
        <v>1</v>
      </c>
      <c r="E12" s="41">
        <v>1</v>
      </c>
      <c r="F12" s="42">
        <v>0.0009658564814814815</v>
      </c>
      <c r="G12" s="33"/>
      <c r="H12" s="34"/>
      <c r="I12" s="33"/>
      <c r="J12" s="34"/>
      <c r="K12" s="33"/>
      <c r="L12" s="34"/>
    </row>
    <row r="13" spans="1:12" ht="15">
      <c r="A13" s="17" t="s">
        <v>5</v>
      </c>
      <c r="B13" s="37"/>
      <c r="C13" s="38"/>
      <c r="D13" s="25">
        <f aca="true" t="shared" si="0" ref="D13:D31">IF(COUNTA(E13,G13,I13,K13,M13,O13,Q13,S13,U13)=0,"",COUNTA(E13,G13,I13,K13,M13,O13,Q13,S13,U13))</f>
      </c>
      <c r="E13" s="43"/>
      <c r="F13" s="44"/>
      <c r="G13" s="33"/>
      <c r="H13" s="34"/>
      <c r="I13" s="33"/>
      <c r="J13" s="34"/>
      <c r="K13" s="33"/>
      <c r="L13" s="34"/>
    </row>
    <row r="14" spans="1:12" ht="15">
      <c r="A14" s="17" t="s">
        <v>6</v>
      </c>
      <c r="B14" s="37"/>
      <c r="C14" s="38"/>
      <c r="D14" s="25">
        <f t="shared" si="0"/>
      </c>
      <c r="E14" s="43"/>
      <c r="F14" s="44"/>
      <c r="G14" s="33"/>
      <c r="H14" s="34"/>
      <c r="I14" s="33"/>
      <c r="J14" s="34"/>
      <c r="K14" s="33"/>
      <c r="L14" s="34"/>
    </row>
    <row r="15" spans="1:12" ht="15">
      <c r="A15" s="17" t="s">
        <v>7</v>
      </c>
      <c r="B15" s="37"/>
      <c r="C15" s="38"/>
      <c r="D15" s="25">
        <f t="shared" si="0"/>
      </c>
      <c r="E15" s="43"/>
      <c r="F15" s="44"/>
      <c r="G15" s="33"/>
      <c r="H15" s="34"/>
      <c r="I15" s="33"/>
      <c r="J15" s="34"/>
      <c r="K15" s="33"/>
      <c r="L15" s="34"/>
    </row>
    <row r="16" spans="1:12" ht="15">
      <c r="A16" s="17" t="s">
        <v>8</v>
      </c>
      <c r="B16" s="37"/>
      <c r="C16" s="38"/>
      <c r="D16" s="25">
        <f t="shared" si="0"/>
      </c>
      <c r="E16" s="43"/>
      <c r="F16" s="44"/>
      <c r="G16" s="33"/>
      <c r="H16" s="34"/>
      <c r="I16" s="33"/>
      <c r="J16" s="34"/>
      <c r="K16" s="33"/>
      <c r="L16" s="34"/>
    </row>
    <row r="17" spans="1:12" ht="15">
      <c r="A17" s="17" t="s">
        <v>9</v>
      </c>
      <c r="B17" s="37"/>
      <c r="C17" s="38"/>
      <c r="D17" s="25">
        <f t="shared" si="0"/>
      </c>
      <c r="E17" s="43"/>
      <c r="F17" s="44"/>
      <c r="G17" s="33"/>
      <c r="H17" s="34"/>
      <c r="I17" s="33"/>
      <c r="J17" s="34"/>
      <c r="K17" s="33"/>
      <c r="L17" s="34"/>
    </row>
    <row r="18" spans="1:12" ht="15">
      <c r="A18" s="17" t="s">
        <v>10</v>
      </c>
      <c r="B18" s="37"/>
      <c r="C18" s="38"/>
      <c r="D18" s="25">
        <f t="shared" si="0"/>
      </c>
      <c r="E18" s="43"/>
      <c r="F18" s="44"/>
      <c r="G18" s="33"/>
      <c r="H18" s="34"/>
      <c r="I18" s="33"/>
      <c r="J18" s="34"/>
      <c r="K18" s="33"/>
      <c r="L18" s="34"/>
    </row>
    <row r="19" spans="1:12" ht="15">
      <c r="A19" s="17" t="s">
        <v>11</v>
      </c>
      <c r="B19" s="37"/>
      <c r="C19" s="38"/>
      <c r="D19" s="25">
        <f t="shared" si="0"/>
      </c>
      <c r="E19" s="43"/>
      <c r="F19" s="44"/>
      <c r="G19" s="33"/>
      <c r="H19" s="34"/>
      <c r="I19" s="33"/>
      <c r="J19" s="34"/>
      <c r="K19" s="33"/>
      <c r="L19" s="34"/>
    </row>
    <row r="20" spans="1:12" ht="15">
      <c r="A20" s="17" t="s">
        <v>12</v>
      </c>
      <c r="B20" s="37"/>
      <c r="C20" s="38"/>
      <c r="D20" s="25">
        <f t="shared" si="0"/>
      </c>
      <c r="E20" s="43"/>
      <c r="F20" s="44"/>
      <c r="G20" s="33"/>
      <c r="H20" s="34"/>
      <c r="I20" s="33"/>
      <c r="J20" s="34"/>
      <c r="K20" s="33"/>
      <c r="L20" s="34"/>
    </row>
    <row r="21" spans="1:12" ht="15">
      <c r="A21" s="17" t="s">
        <v>13</v>
      </c>
      <c r="B21" s="37"/>
      <c r="C21" s="38"/>
      <c r="D21" s="25">
        <f t="shared" si="0"/>
      </c>
      <c r="E21" s="43"/>
      <c r="F21" s="44"/>
      <c r="G21" s="33"/>
      <c r="H21" s="34"/>
      <c r="I21" s="33"/>
      <c r="J21" s="34"/>
      <c r="K21" s="33"/>
      <c r="L21" s="34"/>
    </row>
    <row r="22" spans="1:12" ht="15">
      <c r="A22" s="17" t="s">
        <v>14</v>
      </c>
      <c r="B22" s="37"/>
      <c r="C22" s="38"/>
      <c r="D22" s="25">
        <f t="shared" si="0"/>
      </c>
      <c r="E22" s="43"/>
      <c r="F22" s="44"/>
      <c r="G22" s="33"/>
      <c r="H22" s="34"/>
      <c r="I22" s="33"/>
      <c r="J22" s="34"/>
      <c r="K22" s="33"/>
      <c r="L22" s="34"/>
    </row>
    <row r="23" spans="1:12" ht="15">
      <c r="A23" s="17" t="s">
        <v>15</v>
      </c>
      <c r="B23" s="37"/>
      <c r="C23" s="38"/>
      <c r="D23" s="25">
        <f t="shared" si="0"/>
      </c>
      <c r="E23" s="43"/>
      <c r="F23" s="44"/>
      <c r="G23" s="33"/>
      <c r="H23" s="34"/>
      <c r="I23" s="33"/>
      <c r="J23" s="34"/>
      <c r="K23" s="33"/>
      <c r="L23" s="34"/>
    </row>
    <row r="24" spans="1:12" ht="15">
      <c r="A24" s="17" t="s">
        <v>16</v>
      </c>
      <c r="B24" s="37"/>
      <c r="C24" s="38"/>
      <c r="D24" s="25">
        <f t="shared" si="0"/>
      </c>
      <c r="E24" s="43"/>
      <c r="F24" s="44"/>
      <c r="G24" s="33"/>
      <c r="H24" s="34"/>
      <c r="I24" s="33"/>
      <c r="J24" s="34"/>
      <c r="K24" s="33"/>
      <c r="L24" s="34"/>
    </row>
    <row r="25" spans="1:12" ht="15">
      <c r="A25" s="17" t="s">
        <v>17</v>
      </c>
      <c r="B25" s="37"/>
      <c r="C25" s="38"/>
      <c r="D25" s="25">
        <f t="shared" si="0"/>
      </c>
      <c r="E25" s="43"/>
      <c r="F25" s="44"/>
      <c r="G25" s="33"/>
      <c r="H25" s="34"/>
      <c r="I25" s="33"/>
      <c r="J25" s="34"/>
      <c r="K25" s="33"/>
      <c r="L25" s="34"/>
    </row>
    <row r="26" spans="1:12" ht="15">
      <c r="A26" s="17" t="s">
        <v>18</v>
      </c>
      <c r="B26" s="37"/>
      <c r="C26" s="38"/>
      <c r="D26" s="25">
        <f t="shared" si="0"/>
      </c>
      <c r="E26" s="43"/>
      <c r="F26" s="44"/>
      <c r="G26" s="33"/>
      <c r="H26" s="34"/>
      <c r="I26" s="33"/>
      <c r="J26" s="34"/>
      <c r="K26" s="33"/>
      <c r="L26" s="34"/>
    </row>
    <row r="27" spans="1:12" ht="15">
      <c r="A27" s="17" t="s">
        <v>19</v>
      </c>
      <c r="B27" s="37"/>
      <c r="C27" s="38"/>
      <c r="D27" s="25">
        <f t="shared" si="0"/>
      </c>
      <c r="E27" s="43"/>
      <c r="F27" s="44"/>
      <c r="G27" s="33"/>
      <c r="H27" s="34"/>
      <c r="I27" s="33"/>
      <c r="J27" s="34"/>
      <c r="K27" s="33"/>
      <c r="L27" s="34"/>
    </row>
    <row r="28" spans="1:12" ht="15">
      <c r="A28" s="17" t="s">
        <v>20</v>
      </c>
      <c r="B28" s="37"/>
      <c r="C28" s="38"/>
      <c r="D28" s="25">
        <f t="shared" si="0"/>
      </c>
      <c r="E28" s="43"/>
      <c r="F28" s="44"/>
      <c r="G28" s="33"/>
      <c r="H28" s="34"/>
      <c r="I28" s="33"/>
      <c r="J28" s="34"/>
      <c r="K28" s="33"/>
      <c r="L28" s="34"/>
    </row>
    <row r="29" spans="1:12" ht="15">
      <c r="A29" s="17" t="s">
        <v>21</v>
      </c>
      <c r="B29" s="37"/>
      <c r="C29" s="38"/>
      <c r="D29" s="25">
        <f t="shared" si="0"/>
      </c>
      <c r="E29" s="43"/>
      <c r="F29" s="44"/>
      <c r="G29" s="33"/>
      <c r="H29" s="34"/>
      <c r="I29" s="33"/>
      <c r="J29" s="34"/>
      <c r="K29" s="33"/>
      <c r="L29" s="34"/>
    </row>
    <row r="30" spans="1:12" ht="15">
      <c r="A30" s="17" t="s">
        <v>22</v>
      </c>
      <c r="B30" s="37"/>
      <c r="C30" s="38"/>
      <c r="D30" s="25">
        <f t="shared" si="0"/>
      </c>
      <c r="E30" s="43"/>
      <c r="F30" s="44"/>
      <c r="G30" s="33"/>
      <c r="H30" s="34"/>
      <c r="I30" s="33"/>
      <c r="J30" s="34"/>
      <c r="K30" s="33"/>
      <c r="L30" s="34"/>
    </row>
    <row r="31" spans="1:12" ht="15.75" thickBot="1">
      <c r="A31" s="18" t="s">
        <v>23</v>
      </c>
      <c r="B31" s="39"/>
      <c r="C31" s="40"/>
      <c r="D31" s="26">
        <f t="shared" si="0"/>
      </c>
      <c r="E31" s="45"/>
      <c r="F31" s="46"/>
      <c r="G31" s="33"/>
      <c r="H31" s="34"/>
      <c r="I31" s="33"/>
      <c r="J31" s="34"/>
      <c r="K31" s="33"/>
      <c r="L31" s="34"/>
    </row>
    <row r="32" spans="1:15" ht="15.75" thickBot="1">
      <c r="A32" s="1"/>
      <c r="D32" s="5"/>
      <c r="E32" s="5"/>
      <c r="F32" s="1"/>
      <c r="G32" s="1"/>
      <c r="H32" s="5"/>
      <c r="I32" s="11"/>
      <c r="J32" s="5"/>
      <c r="K32" s="11"/>
      <c r="L32" s="5"/>
      <c r="M32" s="11"/>
      <c r="N32" s="5"/>
      <c r="O32" s="11"/>
    </row>
    <row r="33" spans="1:13" ht="15.75" thickBot="1">
      <c r="A33" s="27"/>
      <c r="B33" s="62" t="s">
        <v>63</v>
      </c>
      <c r="C33" s="30" t="s">
        <v>64</v>
      </c>
      <c r="D33" s="29">
        <f>COUNTIF($C$12:$C$31,"=Férfi")</f>
        <v>1</v>
      </c>
      <c r="E33" s="60">
        <f>SUM(D12:D31)</f>
        <v>1</v>
      </c>
      <c r="F33" s="13"/>
      <c r="G33" s="14"/>
      <c r="H33" s="13"/>
      <c r="I33" s="14"/>
      <c r="J33" s="13"/>
      <c r="K33" s="14"/>
      <c r="L33" s="13"/>
      <c r="M33" s="14"/>
    </row>
    <row r="34" spans="1:13" ht="15.75" thickBot="1">
      <c r="A34" s="28"/>
      <c r="B34" s="61"/>
      <c r="C34" s="31" t="s">
        <v>65</v>
      </c>
      <c r="D34" s="29">
        <f>COUNTIF($C$12:$C$31,"=Nő")</f>
        <v>0</v>
      </c>
      <c r="E34" s="61"/>
      <c r="F34" s="13"/>
      <c r="G34" s="14"/>
      <c r="H34" s="13"/>
      <c r="I34" s="14"/>
      <c r="J34" s="13"/>
      <c r="K34" s="14"/>
      <c r="L34" s="13"/>
      <c r="M34" s="14"/>
    </row>
    <row r="35" spans="1:15" ht="15">
      <c r="A35" s="1"/>
      <c r="D35" s="5"/>
      <c r="E35" s="5"/>
      <c r="F35" s="1"/>
      <c r="G35" s="1"/>
      <c r="H35" s="5"/>
      <c r="I35" s="11"/>
      <c r="J35" s="5"/>
      <c r="K35" s="11"/>
      <c r="L35" s="5"/>
      <c r="M35" s="11"/>
      <c r="N35" s="5"/>
      <c r="O35" s="11"/>
    </row>
  </sheetData>
  <sheetProtection password="CE0A" sheet="1" objects="1" scenarios="1" selectLockedCells="1"/>
  <mergeCells count="17">
    <mergeCell ref="A5:B5"/>
    <mergeCell ref="C5:F5"/>
    <mergeCell ref="A1:F1"/>
    <mergeCell ref="A2:F2"/>
    <mergeCell ref="A3:F3"/>
    <mergeCell ref="A4:B4"/>
    <mergeCell ref="C4:F4"/>
    <mergeCell ref="A9:B9"/>
    <mergeCell ref="C9:F9"/>
    <mergeCell ref="E33:E34"/>
    <mergeCell ref="B33:B34"/>
    <mergeCell ref="A6:B6"/>
    <mergeCell ref="C6:F6"/>
    <mergeCell ref="A7:B7"/>
    <mergeCell ref="C7:F7"/>
    <mergeCell ref="A8:B8"/>
    <mergeCell ref="C8:F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28125" style="1" bestFit="1" customWidth="1"/>
    <col min="2" max="2" width="5.00390625" style="0" bestFit="1" customWidth="1"/>
    <col min="3" max="3" width="28.28125" style="0" bestFit="1" customWidth="1"/>
    <col min="4" max="4" width="26.57421875" style="0" bestFit="1" customWidth="1"/>
    <col min="5" max="5" width="5.00390625" style="0" bestFit="1" customWidth="1"/>
  </cols>
  <sheetData>
    <row r="1" spans="1:4" s="3" customFormat="1" ht="15">
      <c r="A1" s="3" t="s">
        <v>0</v>
      </c>
      <c r="B1" s="3" t="s">
        <v>1</v>
      </c>
      <c r="C1" s="3" t="s">
        <v>2</v>
      </c>
      <c r="D1" s="3" t="s">
        <v>58</v>
      </c>
    </row>
    <row r="2" spans="1:4" ht="15">
      <c r="A2" s="2">
        <v>1900</v>
      </c>
      <c r="B2" s="2">
        <v>1932</v>
      </c>
      <c r="C2" t="s">
        <v>39</v>
      </c>
      <c r="D2" t="s">
        <v>46</v>
      </c>
    </row>
    <row r="3" spans="1:4" ht="15">
      <c r="A3" s="2">
        <v>1933</v>
      </c>
      <c r="B3" s="2">
        <v>1937</v>
      </c>
      <c r="C3" t="s">
        <v>40</v>
      </c>
      <c r="D3" t="s">
        <v>47</v>
      </c>
    </row>
    <row r="4" spans="1:4" ht="15">
      <c r="A4" s="2">
        <v>1938</v>
      </c>
      <c r="B4" s="2">
        <v>1942</v>
      </c>
      <c r="C4" t="s">
        <v>41</v>
      </c>
      <c r="D4" t="s">
        <v>48</v>
      </c>
    </row>
    <row r="5" spans="1:4" ht="15">
      <c r="A5" s="2">
        <v>1943</v>
      </c>
      <c r="B5" s="2">
        <v>1947</v>
      </c>
      <c r="C5" t="s">
        <v>42</v>
      </c>
      <c r="D5" t="s">
        <v>49</v>
      </c>
    </row>
    <row r="6" spans="1:4" ht="15">
      <c r="A6" s="2">
        <v>1948</v>
      </c>
      <c r="B6" s="2">
        <v>1952</v>
      </c>
      <c r="C6" t="s">
        <v>43</v>
      </c>
      <c r="D6" t="s">
        <v>50</v>
      </c>
    </row>
    <row r="7" spans="1:4" ht="15">
      <c r="A7" s="2">
        <v>1953</v>
      </c>
      <c r="B7" s="2">
        <v>1957</v>
      </c>
      <c r="C7" t="s">
        <v>44</v>
      </c>
      <c r="D7" t="s">
        <v>51</v>
      </c>
    </row>
    <row r="8" spans="1:4" ht="15">
      <c r="A8" s="2">
        <v>1958</v>
      </c>
      <c r="B8" s="2">
        <v>1962</v>
      </c>
      <c r="C8" t="s">
        <v>45</v>
      </c>
      <c r="D8" t="s">
        <v>52</v>
      </c>
    </row>
    <row r="9" spans="1:4" ht="15">
      <c r="A9" s="2">
        <v>1963</v>
      </c>
      <c r="B9" s="2">
        <v>1967</v>
      </c>
      <c r="C9" t="s">
        <v>38</v>
      </c>
      <c r="D9" t="s">
        <v>53</v>
      </c>
    </row>
    <row r="10" spans="1:4" ht="15">
      <c r="A10" s="2">
        <v>1968</v>
      </c>
      <c r="B10" s="2">
        <v>1972</v>
      </c>
      <c r="C10" t="s">
        <v>37</v>
      </c>
      <c r="D10" t="s">
        <v>54</v>
      </c>
    </row>
    <row r="11" spans="1:4" ht="15">
      <c r="A11" s="2">
        <v>1973</v>
      </c>
      <c r="B11" s="2">
        <v>1977</v>
      </c>
      <c r="C11" t="s">
        <v>36</v>
      </c>
      <c r="D11" t="s">
        <v>55</v>
      </c>
    </row>
    <row r="12" spans="1:4" ht="15">
      <c r="A12" s="2">
        <v>1978</v>
      </c>
      <c r="B12" s="2">
        <v>1982</v>
      </c>
      <c r="C12" t="s">
        <v>35</v>
      </c>
      <c r="D12" t="s">
        <v>56</v>
      </c>
    </row>
    <row r="13" spans="1:4" ht="15">
      <c r="A13" s="2">
        <v>1983</v>
      </c>
      <c r="B13" s="2">
        <v>1987</v>
      </c>
      <c r="C13" t="s">
        <v>34</v>
      </c>
      <c r="D13" t="s">
        <v>57</v>
      </c>
    </row>
    <row r="16" ht="15">
      <c r="A16" s="1" t="s">
        <v>64</v>
      </c>
    </row>
    <row r="17" ht="15">
      <c r="A17" s="1" t="s">
        <v>65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Zoltán</dc:creator>
  <cp:keywords/>
  <dc:description/>
  <cp:lastModifiedBy>User</cp:lastModifiedBy>
  <cp:lastPrinted>2012-12-01T17:02:58Z</cp:lastPrinted>
  <dcterms:created xsi:type="dcterms:W3CDTF">2012-09-22T19:46:19Z</dcterms:created>
  <dcterms:modified xsi:type="dcterms:W3CDTF">2012-12-02T19:03:38Z</dcterms:modified>
  <cp:category/>
  <cp:version/>
  <cp:contentType/>
  <cp:contentStatus/>
</cp:coreProperties>
</file>